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<sst xmlns="http://schemas.openxmlformats.org/spreadsheetml/2006/main" count="168" uniqueCount="135">
  <si>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</si>
  <si>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</si>
  <si>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</si>
  <si>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</si>
  <si>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</si>
  <si>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</si>
  <si>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</si>
  <si>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</si>
  <si>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</si>
  <si>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</si>
  <si>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</si>
  <si>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</si>
  <si>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</si>
  <si>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</si>
  <si>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</si>
  <si>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</si>
  <si>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</si>
  <si>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</si>
  <si>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</si>
  <si>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</si>
  <si>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</si>
  <si>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</si>
  <si>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</si>
  <si>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</si>
  <si>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</si>
  <si>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</si>
  <si>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</si>
  <si>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</si>
  <si>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</si>
  <si>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</si>
  <si>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</si>
  <si>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</si>
  <si>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</si>
  <si>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</si>
  <si>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</si>
  <si>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</si>
  <si>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</si>
  <si>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</si>
  <si>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</si>
  <si>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</si>
  <si>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</si>
  <si>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</si>
  <si>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</si>
  <si>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</si>
  <si>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</si>
  <si>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</si>
  <si>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</si>
  <si>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</si>
  <si>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</si>
  <si>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</si>
  <si>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</si>
  <si>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</si>
  <si>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</si>
  <si>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</si>
  <si>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</si>
  <si>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</si>
  <si>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</si>
  <si>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</si>
  <si>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</si>
  <si>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</si>
  <si>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</si>
  <si>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</si>
  <si>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</si>
  <si>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</si>
  <si>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</si>
  <si>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</si>
  <si>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</si>
  <si>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</si>
  <si>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</si>
  <si>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</si>
  <si>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</si>
  <si>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</si>
  <si>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</si>
  <si>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</si>
  <si>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</si>
  <si>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</si>
  <si>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</si>
  <si>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</si>
  <si>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</si>
  <si>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</si>
  <si>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</si>
  <si>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</si>
  <si>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</si>
  <si>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</si>
  <si>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</si>
  <si>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</si>
  <si>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</si>
  <si>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</si>
  <si>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</si>
  <si>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</si>
  <si>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</si>
  <si>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</si>
  <si>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</si>
  <si>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</si>
  <si>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</si>
  <si>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</si>
  <si>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</si>
  <si>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</si>
  <si>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</si>
  <si>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</si>
  <si>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</si>
  <si>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Bảng điểm cao học</t>
  </si>
  <si>
    <t xml:space="preserve">
 '- Bằng thạc sỹ
- Bằng kỹ sư
</t>
  </si>
  <si>
    <t xml:space="preserve">- Bằng thạc sĩ
</t>
  </si>
  <si>
    <t xml:space="preserve">Chứng chỉ sư phạm bậc 2
</t>
  </si>
  <si>
    <t xml:space="preserve">         Khoa, tổ bộ môn: Khoa CN Động Lực; Bộ môn: Điện ô tô</t>
  </si>
  <si>
    <t>SKKN</t>
  </si>
  <si>
    <t>Tham gia xây dựng các chương trình Trung cấp, cao đằng</t>
  </si>
  <si>
    <t>Học Trung cấp chính trị</t>
  </si>
  <si>
    <t>Liên hệ cho sinh viên thực tập</t>
  </si>
  <si>
    <t xml:space="preserve">- Bằng Thạc sỹ
</t>
  </si>
  <si>
    <t>- Bằng Thạc sỹ</t>
  </si>
  <si>
    <t xml:space="preserve">- Giáo viên dạy giỏi TP năm 2016 -
</t>
  </si>
  <si>
    <t>Chứng chỉ Toeic 520</t>
  </si>
  <si>
    <t xml:space="preserve">- Quá trình thực hiện công tác giảng dạy
</t>
  </si>
  <si>
    <t>Bằng Thac sĩ</t>
  </si>
  <si>
    <t>8 năm</t>
  </si>
  <si>
    <t>Quaản lý bộ môn</t>
  </si>
  <si>
    <t>Kết quả dự giờ
Giáo án</t>
  </si>
  <si>
    <t>Kế hoạch Giáo viên đi tham quan đí nghiệp</t>
  </si>
  <si>
    <t>Hội giảng cấp Khoa</t>
  </si>
  <si>
    <t>Đề tài thi công mô hình HT chiếu sánh - tín hiệu xe Hyundai Sonata</t>
  </si>
  <si>
    <t>Đặng Thái Sơn</t>
  </si>
  <si>
    <r>
      <t xml:space="preserve">         Họ và tên: </t>
    </r>
    <r>
      <rPr>
        <b/>
        <sz val="13"/>
        <color rgb="FF000000"/>
        <rFont val="Times New Roman"/>
        <family val="1"/>
      </rPr>
      <t>Đặng Thái Sơn</t>
    </r>
  </si>
  <si>
    <t>Bài giảng Powerpoint, Cad, Flash</t>
  </si>
  <si>
    <t>Quaản lý bộ môn, sắp xếp thiết bị xưởng</t>
  </si>
  <si>
    <t>- Giáo án. Báo cáo, chia nhóm thực hành, tiểu luận…</t>
  </si>
  <si>
    <t>- Giáo án. Báo cáo, chia nhóm thực hành, tiểu luận…
- Bảng điểm</t>
  </si>
  <si>
    <t>Phiếu khảo sát sinh viên
Dự giờ</t>
  </si>
  <si>
    <t>Quá trình giảng dạy nghiêm túc
Phiếu khảo sát sinh viên
Sổ SHCN</t>
  </si>
  <si>
    <t>Điểm danh trên phần mềm
Phiếu đánh giá rèn luyện của SV</t>
  </si>
  <si>
    <t>Sổ CN, Email, Group Zalo lớp</t>
  </si>
  <si>
    <t>Cố vấn học tập
Quan hệ với doanh nghiệp đưa SV đi thực tập</t>
  </si>
  <si>
    <t>Huấn luyện GV giỏi cấp Khoa</t>
  </si>
  <si>
    <t>Tham gia xây dựng các giáo trình Trung cấp, cao đằng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</si>
</sst>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3"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2" zoomScaleNormal="100" workbookViewId="0">
      <selection activeCell="I43" sqref="I4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123</v>
      </c>
      <c r="B8" s="74"/>
      <c r="C8" s="74"/>
      <c r="D8" s="74"/>
      <c r="E8" s="74"/>
      <c r="F8" s="74"/>
      <c r="G8" s="74"/>
      <c r="H8" s="74"/>
      <c r="I8" s="74"/>
      <c r="J8" s="74"/>
      <c r="K8" s="74"/>
    </row>
    <row r="9" spans="1:14" ht="16.5" x14ac:dyDescent="0.25">
      <c r="A9" s="74" t="s">
        <v>105</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5">
        <f>G15/B15</f>
        <v>0.95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4">
        <f>G16/B16</f>
        <v>0.91666666666666663</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60" t="s">
        <v>102</v>
      </c>
      <c r="G17" s="58">
        <v>2</v>
      </c>
      <c r="H17" s="63">
        <f>G17/B17</f>
        <v>1</v>
      </c>
      <c r="I17" s="15">
        <v>1</v>
      </c>
      <c r="J17" s="16">
        <f>(G17/B17)</f>
        <v>1</v>
      </c>
      <c r="K17" s="60" t="s">
        <v>102</v>
      </c>
    </row>
    <row r="18" spans="1:13" ht="24.75" thickBot="1" x14ac:dyDescent="0.3">
      <c r="A18" s="6" t="s">
        <v>7</v>
      </c>
      <c r="B18" s="42">
        <v>2</v>
      </c>
      <c r="C18" s="3">
        <v>2</v>
      </c>
      <c r="D18" s="36">
        <v>2</v>
      </c>
      <c r="E18" s="44">
        <f t="shared" ref="E18:E22" si="0">(D18/B18)</f>
        <v>1</v>
      </c>
      <c r="F18" s="61" t="s">
        <v>110</v>
      </c>
      <c r="G18" s="58">
        <v>2</v>
      </c>
      <c r="H18" s="63">
        <f t="shared" ref="H18:H78" si="1">G18/B18</f>
        <v>1</v>
      </c>
      <c r="I18" s="15">
        <v>2</v>
      </c>
      <c r="J18" s="16">
        <f t="shared" ref="J18:J49" si="2">(I18/B18)</f>
        <v>1</v>
      </c>
      <c r="K18" s="61" t="s">
        <v>111</v>
      </c>
    </row>
    <row r="19" spans="1:13" ht="24.75" thickBot="1" x14ac:dyDescent="0.3">
      <c r="A19" s="6" t="s">
        <v>8</v>
      </c>
      <c r="B19" s="42">
        <v>2</v>
      </c>
      <c r="C19" s="3">
        <v>2</v>
      </c>
      <c r="D19" s="36">
        <v>2</v>
      </c>
      <c r="E19" s="44">
        <f t="shared" si="0"/>
        <v>1</v>
      </c>
      <c r="F19" s="60" t="s">
        <v>103</v>
      </c>
      <c r="G19" s="58">
        <v>2</v>
      </c>
      <c r="H19" s="63">
        <f t="shared" si="1"/>
        <v>1</v>
      </c>
      <c r="I19" s="15">
        <v>2</v>
      </c>
      <c r="J19" s="16">
        <f t="shared" si="2"/>
        <v>1</v>
      </c>
      <c r="K19" s="60" t="s">
        <v>103</v>
      </c>
    </row>
    <row r="20" spans="1:13" ht="60.75" thickBot="1" x14ac:dyDescent="0.3">
      <c r="A20" s="6" t="s">
        <v>9</v>
      </c>
      <c r="B20" s="42">
        <v>2</v>
      </c>
      <c r="C20" s="3">
        <v>2</v>
      </c>
      <c r="D20" s="36">
        <v>2</v>
      </c>
      <c r="E20" s="44">
        <f t="shared" si="0"/>
        <v>1</v>
      </c>
      <c r="F20" s="60" t="s">
        <v>103</v>
      </c>
      <c r="G20" s="58">
        <v>2</v>
      </c>
      <c r="H20" s="63">
        <f t="shared" si="1"/>
        <v>1</v>
      </c>
      <c r="I20" s="15">
        <v>2</v>
      </c>
      <c r="J20" s="16">
        <f t="shared" si="2"/>
        <v>1</v>
      </c>
      <c r="K20" s="60" t="s">
        <v>103</v>
      </c>
    </row>
    <row r="21" spans="1:13" ht="36.75" thickBot="1" x14ac:dyDescent="0.3">
      <c r="A21" s="6" t="s">
        <v>10</v>
      </c>
      <c r="B21" s="42">
        <v>2</v>
      </c>
      <c r="C21" s="3">
        <v>2</v>
      </c>
      <c r="D21" s="36">
        <v>2</v>
      </c>
      <c r="E21" s="44">
        <f t="shared" si="0"/>
        <v>1</v>
      </c>
      <c r="F21" s="61" t="s">
        <v>112</v>
      </c>
      <c r="G21" s="58">
        <v>2</v>
      </c>
      <c r="H21" s="63">
        <f t="shared" si="1"/>
        <v>1</v>
      </c>
      <c r="I21" s="15">
        <v>2</v>
      </c>
      <c r="J21" s="16">
        <f t="shared" si="2"/>
        <v>1</v>
      </c>
      <c r="K21" s="61" t="s">
        <v>112</v>
      </c>
    </row>
    <row r="22" spans="1:13" ht="48.75" thickBot="1" x14ac:dyDescent="0.3">
      <c r="A22" s="6" t="s">
        <v>11</v>
      </c>
      <c r="B22" s="42">
        <v>2</v>
      </c>
      <c r="C22" s="3">
        <v>2</v>
      </c>
      <c r="D22" s="36">
        <v>1</v>
      </c>
      <c r="E22" s="44">
        <f t="shared" si="0"/>
        <v>0.5</v>
      </c>
      <c r="F22" s="51"/>
      <c r="G22" s="58">
        <v>1</v>
      </c>
      <c r="H22" s="63">
        <f t="shared" si="1"/>
        <v>0.5</v>
      </c>
      <c r="I22" s="15">
        <v>1</v>
      </c>
      <c r="J22" s="16">
        <f t="shared" si="2"/>
        <v>0.5</v>
      </c>
      <c r="K22" s="52"/>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3" t="s">
        <v>113</v>
      </c>
      <c r="G24" s="58">
        <v>2</v>
      </c>
      <c r="H24" s="63">
        <f t="shared" si="1"/>
        <v>1</v>
      </c>
      <c r="I24" s="15">
        <v>2</v>
      </c>
      <c r="J24" s="16">
        <f t="shared" si="2"/>
        <v>1</v>
      </c>
      <c r="K24" s="54" t="s">
        <v>113</v>
      </c>
    </row>
    <row r="25" spans="1:13" ht="64.5" thickBot="1" x14ac:dyDescent="0.3">
      <c r="A25" s="4" t="s">
        <v>13</v>
      </c>
      <c r="B25" s="42">
        <v>2</v>
      </c>
      <c r="C25" s="3">
        <v>2</v>
      </c>
      <c r="D25" s="36">
        <v>2</v>
      </c>
      <c r="E25" s="44">
        <f t="shared" si="3"/>
        <v>1</v>
      </c>
      <c r="F25" s="60" t="s">
        <v>114</v>
      </c>
      <c r="G25" s="58">
        <v>2</v>
      </c>
      <c r="H25" s="63">
        <f t="shared" si="1"/>
        <v>1</v>
      </c>
      <c r="I25" s="15">
        <v>2</v>
      </c>
      <c r="J25" s="16">
        <f t="shared" si="2"/>
        <v>1</v>
      </c>
      <c r="K25" s="61" t="s">
        <v>114</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3">
        <f t="shared" si="1"/>
        <v>1</v>
      </c>
      <c r="I26" s="24">
        <f>SUM(I27:I28)</f>
        <v>2</v>
      </c>
      <c r="J26" s="26">
        <f t="shared" si="2"/>
        <v>0.5</v>
      </c>
      <c r="K26" s="46" t="str">
        <f>IF(J26&gt;=0.5,"Đạt","Không đạt")</f>
        <v>Đạt</v>
      </c>
    </row>
    <row r="27" spans="1:13" ht="96.75" thickBot="1" x14ac:dyDescent="0.3">
      <c r="A27" s="6" t="s">
        <v>15</v>
      </c>
      <c r="B27" s="42">
        <v>2</v>
      </c>
      <c r="C27" s="3">
        <v>2</v>
      </c>
      <c r="D27" s="36">
        <v>2</v>
      </c>
      <c r="E27" s="44">
        <f t="shared" ref="E27:E28" si="4">(D27/B27)</f>
        <v>1</v>
      </c>
      <c r="F27" s="51" t="s">
        <v>115</v>
      </c>
      <c r="G27" s="58">
        <v>2</v>
      </c>
      <c r="H27" s="63">
        <f t="shared" si="1"/>
        <v>1</v>
      </c>
      <c r="I27" s="15">
        <v>0</v>
      </c>
      <c r="J27" s="16">
        <f t="shared" si="2"/>
        <v>0</v>
      </c>
      <c r="K27" s="66"/>
    </row>
    <row r="28" spans="1:13" ht="40.5" thickBot="1" x14ac:dyDescent="0.3">
      <c r="A28" s="4" t="s">
        <v>16</v>
      </c>
      <c r="B28" s="42">
        <v>2</v>
      </c>
      <c r="C28" s="3">
        <v>2</v>
      </c>
      <c r="D28" s="36">
        <v>2</v>
      </c>
      <c r="E28" s="44">
        <f t="shared" si="4"/>
        <v>1</v>
      </c>
      <c r="F28" s="51" t="s">
        <v>124</v>
      </c>
      <c r="G28" s="58">
        <v>2</v>
      </c>
      <c r="H28" s="63">
        <f t="shared" si="1"/>
        <v>1</v>
      </c>
      <c r="I28" s="15">
        <v>2</v>
      </c>
      <c r="J28" s="16">
        <f t="shared" si="2"/>
        <v>1</v>
      </c>
      <c r="K28" s="51" t="s">
        <v>124</v>
      </c>
    </row>
    <row r="29" spans="1:13" s="17" customFormat="1" ht="32.25" thickBot="1" x14ac:dyDescent="0.3">
      <c r="A29" s="20" t="s">
        <v>17</v>
      </c>
      <c r="B29" s="21">
        <f>SUM(B30,B33,B40,B45,B48,B51,B54,B59,B62)</f>
        <v>52</v>
      </c>
      <c r="C29" s="21">
        <f>SUM(C30,C33,C40,C45,C48,C51,C54,C59,C62)</f>
        <v>52</v>
      </c>
      <c r="D29" s="21">
        <f>SUM(D30,D33,D40,D45,D48,D51,D54,D59,D62)</f>
        <v>50</v>
      </c>
      <c r="E29" s="22">
        <f>(D29/B29)</f>
        <v>0.96153846153846156</v>
      </c>
      <c r="F29" s="40" t="str">
        <f>IF(E29&gt;=0.5,"Đạt","Không đạt")</f>
        <v>Đạt</v>
      </c>
      <c r="G29" s="21">
        <f>SUM(G30,G33,G40,G45,G48,G51,G54,G59,G62)</f>
        <v>50</v>
      </c>
      <c r="H29" s="63">
        <f t="shared" si="1"/>
        <v>0.96153846153846156</v>
      </c>
      <c r="I29" s="21">
        <f>SUM(I30,I33,I40,I45,I48,I51,I54,I59,I62)</f>
        <v>52</v>
      </c>
      <c r="J29" s="22">
        <f t="shared" si="2"/>
        <v>1</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104</v>
      </c>
      <c r="G31" s="58">
        <v>2</v>
      </c>
      <c r="H31" s="63">
        <f t="shared" si="1"/>
        <v>1</v>
      </c>
      <c r="I31" s="15">
        <v>2</v>
      </c>
      <c r="J31" s="16">
        <f t="shared" si="2"/>
        <v>1</v>
      </c>
      <c r="K31" s="51" t="s">
        <v>104</v>
      </c>
    </row>
    <row r="32" spans="1:13" ht="24.75" thickBot="1" x14ac:dyDescent="0.3">
      <c r="A32" s="6" t="s">
        <v>20</v>
      </c>
      <c r="B32" s="42">
        <v>2</v>
      </c>
      <c r="C32" s="3">
        <v>2</v>
      </c>
      <c r="D32" s="36">
        <v>2</v>
      </c>
      <c r="E32" s="44">
        <f t="shared" si="5"/>
        <v>1</v>
      </c>
      <c r="F32" s="3" t="s">
        <v>116</v>
      </c>
      <c r="G32" s="58">
        <v>2</v>
      </c>
      <c r="H32" s="63">
        <f t="shared" si="1"/>
        <v>1</v>
      </c>
      <c r="I32" s="15">
        <v>2</v>
      </c>
      <c r="J32" s="16">
        <f t="shared" si="2"/>
        <v>1</v>
      </c>
      <c r="K32" s="3" t="s">
        <v>116</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3">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83</v>
      </c>
      <c r="G34" s="58">
        <v>2</v>
      </c>
      <c r="H34" s="63">
        <f t="shared" si="1"/>
        <v>1</v>
      </c>
      <c r="I34" s="15">
        <v>2</v>
      </c>
      <c r="J34" s="16">
        <f t="shared" si="2"/>
        <v>1</v>
      </c>
      <c r="K34" s="51" t="s">
        <v>83</v>
      </c>
    </row>
    <row r="35" spans="1:11" ht="36.75" thickBot="1" x14ac:dyDescent="0.3">
      <c r="A35" s="6" t="s">
        <v>23</v>
      </c>
      <c r="B35" s="42">
        <v>2</v>
      </c>
      <c r="C35" s="3">
        <v>2</v>
      </c>
      <c r="D35" s="36">
        <v>2</v>
      </c>
      <c r="E35" s="44">
        <f t="shared" si="6"/>
        <v>1</v>
      </c>
      <c r="F35" s="51" t="s">
        <v>84</v>
      </c>
      <c r="G35" s="58">
        <v>2</v>
      </c>
      <c r="H35" s="63">
        <f t="shared" si="1"/>
        <v>1</v>
      </c>
      <c r="I35" s="15">
        <v>2</v>
      </c>
      <c r="J35" s="16">
        <f t="shared" si="2"/>
        <v>1</v>
      </c>
      <c r="K35" s="51" t="s">
        <v>84</v>
      </c>
    </row>
    <row r="36" spans="1:11" ht="48.75" thickBot="1" x14ac:dyDescent="0.3">
      <c r="A36" s="6" t="s">
        <v>24</v>
      </c>
      <c r="B36" s="42">
        <v>2</v>
      </c>
      <c r="C36" s="3">
        <v>2</v>
      </c>
      <c r="D36" s="36">
        <v>2</v>
      </c>
      <c r="E36" s="44">
        <f t="shared" si="6"/>
        <v>1</v>
      </c>
      <c r="F36" s="51" t="s">
        <v>85</v>
      </c>
      <c r="G36" s="58">
        <v>2</v>
      </c>
      <c r="H36" s="63">
        <f t="shared" si="1"/>
        <v>1</v>
      </c>
      <c r="I36" s="15">
        <v>2</v>
      </c>
      <c r="J36" s="16">
        <f t="shared" si="2"/>
        <v>1</v>
      </c>
      <c r="K36" s="51" t="s">
        <v>85</v>
      </c>
    </row>
    <row r="37" spans="1:11" ht="36.75" thickBot="1" x14ac:dyDescent="0.3">
      <c r="A37" s="6" t="s">
        <v>25</v>
      </c>
      <c r="B37" s="42">
        <v>2</v>
      </c>
      <c r="C37" s="3">
        <v>2</v>
      </c>
      <c r="D37" s="36">
        <v>2</v>
      </c>
      <c r="E37" s="44">
        <f t="shared" si="6"/>
        <v>1</v>
      </c>
      <c r="F37" s="51"/>
      <c r="G37" s="58">
        <v>2</v>
      </c>
      <c r="H37" s="63">
        <f t="shared" si="1"/>
        <v>1</v>
      </c>
      <c r="I37" s="15">
        <v>2</v>
      </c>
      <c r="J37" s="16">
        <f t="shared" si="2"/>
        <v>1</v>
      </c>
      <c r="K37" s="51" t="s">
        <v>86</v>
      </c>
    </row>
    <row r="38" spans="1:11" ht="24.75" thickBot="1" x14ac:dyDescent="0.3">
      <c r="A38" s="6" t="s">
        <v>26</v>
      </c>
      <c r="B38" s="42">
        <v>2</v>
      </c>
      <c r="C38" s="3">
        <v>2</v>
      </c>
      <c r="D38" s="36">
        <v>2</v>
      </c>
      <c r="E38" s="44">
        <f t="shared" si="6"/>
        <v>1</v>
      </c>
      <c r="F38" s="51" t="s">
        <v>106</v>
      </c>
      <c r="G38" s="58">
        <v>2</v>
      </c>
      <c r="H38" s="63">
        <f t="shared" si="1"/>
        <v>1</v>
      </c>
      <c r="I38" s="15">
        <v>2</v>
      </c>
      <c r="J38" s="16">
        <f t="shared" si="2"/>
        <v>1</v>
      </c>
      <c r="K38" s="51" t="s">
        <v>106</v>
      </c>
    </row>
    <row r="39" spans="1:11" ht="60.75" thickBot="1" x14ac:dyDescent="0.3">
      <c r="A39" s="6" t="s">
        <v>27</v>
      </c>
      <c r="B39" s="42">
        <v>2</v>
      </c>
      <c r="C39" s="3">
        <v>2</v>
      </c>
      <c r="D39" s="36">
        <v>2</v>
      </c>
      <c r="E39" s="44">
        <f t="shared" si="6"/>
        <v>1</v>
      </c>
      <c r="F39" s="51" t="s">
        <v>117</v>
      </c>
      <c r="G39" s="58">
        <v>2</v>
      </c>
      <c r="H39" s="63">
        <f t="shared" si="1"/>
        <v>1</v>
      </c>
      <c r="I39" s="15">
        <v>2</v>
      </c>
      <c r="J39" s="16">
        <f t="shared" si="2"/>
        <v>1</v>
      </c>
      <c r="K39" s="51" t="s">
        <v>125</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51" t="s">
        <v>87</v>
      </c>
      <c r="G41" s="58">
        <v>2</v>
      </c>
      <c r="H41" s="63">
        <f t="shared" si="1"/>
        <v>1</v>
      </c>
      <c r="I41" s="15">
        <v>2</v>
      </c>
      <c r="J41" s="16">
        <f t="shared" si="2"/>
        <v>1</v>
      </c>
      <c r="K41" s="6" t="s">
        <v>87</v>
      </c>
    </row>
    <row r="42" spans="1:11" ht="24.75" thickBot="1" x14ac:dyDescent="0.3">
      <c r="A42" s="6" t="s">
        <v>30</v>
      </c>
      <c r="B42" s="42">
        <v>2</v>
      </c>
      <c r="C42" s="3">
        <v>2</v>
      </c>
      <c r="D42" s="36">
        <v>2</v>
      </c>
      <c r="E42" s="44">
        <f t="shared" si="7"/>
        <v>1</v>
      </c>
      <c r="F42" s="51" t="s">
        <v>88</v>
      </c>
      <c r="G42" s="58">
        <v>2</v>
      </c>
      <c r="H42" s="63">
        <f t="shared" si="1"/>
        <v>1</v>
      </c>
      <c r="I42" s="15">
        <v>2</v>
      </c>
      <c r="J42" s="16">
        <f t="shared" si="2"/>
        <v>1</v>
      </c>
      <c r="K42" s="6" t="s">
        <v>89</v>
      </c>
    </row>
    <row r="43" spans="1:11" ht="48.75" thickBot="1" x14ac:dyDescent="0.3">
      <c r="A43" s="6" t="s">
        <v>31</v>
      </c>
      <c r="B43" s="42">
        <v>2</v>
      </c>
      <c r="C43" s="3">
        <v>2</v>
      </c>
      <c r="D43" s="36">
        <v>2</v>
      </c>
      <c r="E43" s="44">
        <f t="shared" si="7"/>
        <v>1</v>
      </c>
      <c r="F43" s="67" t="s">
        <v>118</v>
      </c>
      <c r="G43" s="58">
        <v>2</v>
      </c>
      <c r="H43" s="63">
        <f t="shared" si="1"/>
        <v>1</v>
      </c>
      <c r="I43" s="15">
        <v>2</v>
      </c>
      <c r="J43" s="16">
        <f t="shared" si="2"/>
        <v>1</v>
      </c>
      <c r="K43" s="67" t="s">
        <v>118</v>
      </c>
    </row>
    <row r="44" spans="1:11" ht="48.75" thickBot="1" x14ac:dyDescent="0.3">
      <c r="A44" s="6" t="s">
        <v>32</v>
      </c>
      <c r="B44" s="42">
        <v>2</v>
      </c>
      <c r="C44" s="3">
        <v>2</v>
      </c>
      <c r="D44" s="36">
        <v>2</v>
      </c>
      <c r="E44" s="44">
        <f t="shared" si="7"/>
        <v>1</v>
      </c>
      <c r="F44" s="51" t="s">
        <v>118</v>
      </c>
      <c r="G44" s="58">
        <v>2</v>
      </c>
      <c r="H44" s="63">
        <f t="shared" si="1"/>
        <v>1</v>
      </c>
      <c r="I44" s="15">
        <v>2</v>
      </c>
      <c r="J44" s="16">
        <f t="shared" si="2"/>
        <v>1</v>
      </c>
      <c r="K44" s="51" t="s">
        <v>118</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4</v>
      </c>
      <c r="J45" s="26">
        <f t="shared" si="2"/>
        <v>1</v>
      </c>
      <c r="K45" s="48" t="str">
        <f>IF(J45&gt;=0.5,"Đạt","Không đạt")</f>
        <v>Đạt</v>
      </c>
    </row>
    <row r="46" spans="1:11" ht="60.75" thickBot="1" x14ac:dyDescent="0.3">
      <c r="A46" s="6" t="s">
        <v>33</v>
      </c>
      <c r="B46" s="42">
        <v>2</v>
      </c>
      <c r="C46" s="3">
        <v>2</v>
      </c>
      <c r="D46" s="36">
        <v>2</v>
      </c>
      <c r="E46" s="44">
        <f t="shared" ref="E46:E47" si="8">(D46/B46)</f>
        <v>1</v>
      </c>
      <c r="F46" s="68" t="s">
        <v>126</v>
      </c>
      <c r="G46" s="58">
        <v>2</v>
      </c>
      <c r="H46" s="63">
        <f t="shared" si="1"/>
        <v>1</v>
      </c>
      <c r="I46" s="15">
        <v>2</v>
      </c>
      <c r="J46" s="16">
        <f t="shared" si="2"/>
        <v>1</v>
      </c>
      <c r="K46" s="68" t="s">
        <v>126</v>
      </c>
    </row>
    <row r="47" spans="1:11" ht="60.75" thickBot="1" x14ac:dyDescent="0.3">
      <c r="A47" s="6" t="s">
        <v>34</v>
      </c>
      <c r="B47" s="42">
        <v>2</v>
      </c>
      <c r="C47" s="3">
        <v>2</v>
      </c>
      <c r="D47" s="36">
        <v>2</v>
      </c>
      <c r="E47" s="44">
        <f t="shared" si="8"/>
        <v>1</v>
      </c>
      <c r="F47" s="68" t="s">
        <v>127</v>
      </c>
      <c r="G47" s="58">
        <v>2</v>
      </c>
      <c r="H47" s="63">
        <f t="shared" si="1"/>
        <v>1</v>
      </c>
      <c r="I47" s="15">
        <v>2</v>
      </c>
      <c r="J47" s="16">
        <f t="shared" si="2"/>
        <v>1</v>
      </c>
      <c r="K47" s="68" t="s">
        <v>127</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63">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51" t="s">
        <v>90</v>
      </c>
      <c r="G49" s="58">
        <v>2</v>
      </c>
      <c r="H49" s="63">
        <f t="shared" si="1"/>
        <v>1</v>
      </c>
      <c r="I49" s="15">
        <v>2</v>
      </c>
      <c r="J49" s="16">
        <f t="shared" si="2"/>
        <v>1</v>
      </c>
      <c r="K49" s="51" t="s">
        <v>90</v>
      </c>
    </row>
    <row r="50" spans="1:11" ht="28.5" thickBot="1" x14ac:dyDescent="0.3">
      <c r="A50" s="4" t="s">
        <v>36</v>
      </c>
      <c r="B50" s="42">
        <v>2</v>
      </c>
      <c r="C50" s="3">
        <v>2</v>
      </c>
      <c r="D50" s="36">
        <v>2</v>
      </c>
      <c r="E50" s="44">
        <f t="shared" si="9"/>
        <v>1</v>
      </c>
      <c r="F50" s="51" t="s">
        <v>91</v>
      </c>
      <c r="G50" s="58">
        <v>2</v>
      </c>
      <c r="H50" s="63">
        <f t="shared" si="1"/>
        <v>1</v>
      </c>
      <c r="I50" s="15">
        <v>2</v>
      </c>
      <c r="J50" s="16">
        <f t="shared" ref="J50:J78" si="10">(I50/B50)</f>
        <v>1</v>
      </c>
      <c r="K50" s="51"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3">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107</v>
      </c>
      <c r="G52" s="58">
        <v>2</v>
      </c>
      <c r="H52" s="63">
        <f t="shared" si="1"/>
        <v>1</v>
      </c>
      <c r="I52" s="15">
        <v>2</v>
      </c>
      <c r="J52" s="16">
        <f t="shared" si="10"/>
        <v>1</v>
      </c>
      <c r="K52" s="51" t="s">
        <v>107</v>
      </c>
    </row>
    <row r="53" spans="1:11" ht="60.75" thickBot="1" x14ac:dyDescent="0.3">
      <c r="A53" s="6" t="s">
        <v>38</v>
      </c>
      <c r="B53" s="42">
        <v>2</v>
      </c>
      <c r="C53" s="3">
        <v>2</v>
      </c>
      <c r="D53" s="36">
        <v>2</v>
      </c>
      <c r="E53" s="44">
        <f t="shared" si="11"/>
        <v>1</v>
      </c>
      <c r="F53" s="51" t="s">
        <v>107</v>
      </c>
      <c r="G53" s="58">
        <v>2</v>
      </c>
      <c r="H53" s="63">
        <f t="shared" si="1"/>
        <v>1</v>
      </c>
      <c r="I53" s="15">
        <v>2</v>
      </c>
      <c r="J53" s="16">
        <f t="shared" si="10"/>
        <v>1</v>
      </c>
      <c r="K53" s="51" t="s">
        <v>134</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63">
        <f t="shared" si="1"/>
        <v>0.75</v>
      </c>
      <c r="I54" s="24">
        <f>SUM(I55:I58)</f>
        <v>8</v>
      </c>
      <c r="J54" s="26">
        <f t="shared" si="10"/>
        <v>1</v>
      </c>
      <c r="K54" s="48" t="str">
        <f>IF(J54&gt;=0.5,"Đạt","Không đạt")</f>
        <v>Đạt</v>
      </c>
    </row>
    <row r="55" spans="1:11" ht="48.75" thickBot="1" x14ac:dyDescent="0.3">
      <c r="A55" s="6" t="s">
        <v>39</v>
      </c>
      <c r="B55" s="42">
        <v>2</v>
      </c>
      <c r="C55" s="3">
        <v>2</v>
      </c>
      <c r="D55" s="36">
        <v>0</v>
      </c>
      <c r="E55" s="44">
        <f t="shared" ref="E55:E58" si="12">(D55/B55)</f>
        <v>0</v>
      </c>
      <c r="F55" s="51" t="s">
        <v>92</v>
      </c>
      <c r="G55" s="58">
        <v>0</v>
      </c>
      <c r="H55" s="63">
        <f t="shared" si="1"/>
        <v>0</v>
      </c>
      <c r="I55" s="15">
        <v>2</v>
      </c>
      <c r="J55" s="16">
        <f t="shared" si="10"/>
        <v>1</v>
      </c>
      <c r="K55" s="51" t="s">
        <v>92</v>
      </c>
    </row>
    <row r="56" spans="1:11" ht="60.75" thickBot="1" x14ac:dyDescent="0.3">
      <c r="A56" s="6" t="s">
        <v>40</v>
      </c>
      <c r="B56" s="42">
        <v>2</v>
      </c>
      <c r="C56" s="3">
        <v>2</v>
      </c>
      <c r="D56" s="36">
        <v>2</v>
      </c>
      <c r="E56" s="44">
        <f t="shared" si="12"/>
        <v>1</v>
      </c>
      <c r="F56" s="51" t="s">
        <v>93</v>
      </c>
      <c r="G56" s="58">
        <v>2</v>
      </c>
      <c r="H56" s="63">
        <f t="shared" si="1"/>
        <v>1</v>
      </c>
      <c r="I56" s="15">
        <v>2</v>
      </c>
      <c r="J56" s="16">
        <f t="shared" si="10"/>
        <v>1</v>
      </c>
      <c r="K56" s="51" t="s">
        <v>128</v>
      </c>
    </row>
    <row r="57" spans="1:11" ht="36.75" thickBot="1" x14ac:dyDescent="0.3">
      <c r="A57" s="6" t="s">
        <v>41</v>
      </c>
      <c r="B57" s="42">
        <v>2</v>
      </c>
      <c r="C57" s="3">
        <v>2</v>
      </c>
      <c r="D57" s="36">
        <v>2</v>
      </c>
      <c r="E57" s="44">
        <f t="shared" si="12"/>
        <v>1</v>
      </c>
      <c r="F57" s="51" t="s">
        <v>95</v>
      </c>
      <c r="G57" s="58">
        <v>2</v>
      </c>
      <c r="H57" s="63">
        <f t="shared" si="1"/>
        <v>1</v>
      </c>
      <c r="I57" s="15">
        <v>2</v>
      </c>
      <c r="J57" s="16">
        <f t="shared" si="10"/>
        <v>1</v>
      </c>
      <c r="K57" s="51" t="s">
        <v>129</v>
      </c>
    </row>
    <row r="58" spans="1:11" ht="48.75" thickBot="1" x14ac:dyDescent="0.3">
      <c r="A58" s="6" t="s">
        <v>42</v>
      </c>
      <c r="B58" s="42">
        <v>2</v>
      </c>
      <c r="C58" s="3">
        <v>2</v>
      </c>
      <c r="D58" s="36">
        <v>2</v>
      </c>
      <c r="E58" s="44">
        <f t="shared" si="12"/>
        <v>1</v>
      </c>
      <c r="F58" s="51" t="s">
        <v>94</v>
      </c>
      <c r="G58" s="58">
        <v>2</v>
      </c>
      <c r="H58" s="63">
        <f t="shared" si="1"/>
        <v>1</v>
      </c>
      <c r="I58" s="15">
        <v>2</v>
      </c>
      <c r="J58" s="16">
        <f t="shared" si="10"/>
        <v>1</v>
      </c>
      <c r="K58" s="51" t="s">
        <v>130</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8">
        <v>2</v>
      </c>
      <c r="H60" s="63">
        <f t="shared" si="1"/>
        <v>1</v>
      </c>
      <c r="I60" s="15">
        <v>2</v>
      </c>
      <c r="J60" s="16">
        <f t="shared" si="10"/>
        <v>1</v>
      </c>
      <c r="K60" s="51" t="s">
        <v>131</v>
      </c>
    </row>
    <row r="61" spans="1:11" ht="36.75" thickBot="1" x14ac:dyDescent="0.3">
      <c r="A61" s="6" t="s">
        <v>44</v>
      </c>
      <c r="B61" s="42">
        <v>2</v>
      </c>
      <c r="C61" s="14">
        <v>2</v>
      </c>
      <c r="D61" s="36">
        <v>2</v>
      </c>
      <c r="E61" s="44">
        <f t="shared" si="13"/>
        <v>1</v>
      </c>
      <c r="F61" s="51" t="s">
        <v>95</v>
      </c>
      <c r="G61" s="58">
        <v>2</v>
      </c>
      <c r="H61" s="63">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8">
        <v>2</v>
      </c>
      <c r="H63" s="63">
        <f t="shared" si="1"/>
        <v>1</v>
      </c>
      <c r="I63" s="15">
        <v>2</v>
      </c>
      <c r="J63" s="16">
        <f t="shared" si="10"/>
        <v>1</v>
      </c>
      <c r="K63" s="51" t="s">
        <v>132</v>
      </c>
    </row>
    <row r="64" spans="1:11" ht="108.75" thickBot="1" x14ac:dyDescent="0.3">
      <c r="A64" s="9" t="s">
        <v>46</v>
      </c>
      <c r="B64" s="42">
        <v>2</v>
      </c>
      <c r="C64" s="14">
        <v>2</v>
      </c>
      <c r="D64" s="36">
        <v>2</v>
      </c>
      <c r="E64" s="44">
        <f t="shared" si="14"/>
        <v>1</v>
      </c>
      <c r="F64" s="51" t="s">
        <v>119</v>
      </c>
      <c r="G64" s="58">
        <v>2</v>
      </c>
      <c r="H64" s="63">
        <f t="shared" si="1"/>
        <v>1</v>
      </c>
      <c r="I64" s="15">
        <v>2</v>
      </c>
      <c r="J64" s="16">
        <f t="shared" si="10"/>
        <v>1</v>
      </c>
      <c r="K64" s="51" t="s">
        <v>119</v>
      </c>
    </row>
    <row r="65" spans="1:11" s="17" customFormat="1" ht="63.75" thickBot="1" x14ac:dyDescent="0.3">
      <c r="A65" s="29" t="s">
        <v>47</v>
      </c>
      <c r="B65" s="21">
        <f>SUM(B66,B71,B74)</f>
        <v>16</v>
      </c>
      <c r="C65" s="21">
        <f>SUM(C66,C71,C74)</f>
        <v>16</v>
      </c>
      <c r="D65" s="21">
        <f>SUM(D66,D71,D74)</f>
        <v>14</v>
      </c>
      <c r="E65" s="22">
        <f>(D65/B65)</f>
        <v>0.875</v>
      </c>
      <c r="F65" s="40" t="str">
        <f>IF(E65&gt;=0.5,"Đạt","Không đạt")</f>
        <v>Đạt</v>
      </c>
      <c r="G65" s="21">
        <f>SUM(G66,G71,G74)</f>
        <v>14</v>
      </c>
      <c r="H65" s="63">
        <f t="shared" si="1"/>
        <v>0.875</v>
      </c>
      <c r="I65" s="21">
        <f>SUM(I66,I71,I74)</f>
        <v>12</v>
      </c>
      <c r="J65" s="22">
        <f t="shared" si="10"/>
        <v>0.75</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99</v>
      </c>
      <c r="G67" s="58">
        <v>2</v>
      </c>
      <c r="H67" s="63">
        <f t="shared" si="1"/>
        <v>1</v>
      </c>
      <c r="I67" s="15">
        <v>2</v>
      </c>
      <c r="J67" s="16">
        <f t="shared" si="10"/>
        <v>1</v>
      </c>
      <c r="K67" s="51" t="s">
        <v>99</v>
      </c>
    </row>
    <row r="68" spans="1:11" ht="16.5" thickBot="1" x14ac:dyDescent="0.3">
      <c r="A68" s="9" t="s">
        <v>50</v>
      </c>
      <c r="B68" s="42">
        <v>2</v>
      </c>
      <c r="C68" s="14">
        <v>2</v>
      </c>
      <c r="D68" s="36">
        <v>2</v>
      </c>
      <c r="E68" s="44">
        <f t="shared" si="15"/>
        <v>1</v>
      </c>
      <c r="F68" s="51" t="s">
        <v>133</v>
      </c>
      <c r="G68" s="58">
        <v>2</v>
      </c>
      <c r="H68" s="63">
        <f t="shared" si="1"/>
        <v>1</v>
      </c>
      <c r="I68" s="15">
        <v>2</v>
      </c>
      <c r="J68" s="16">
        <f t="shared" si="10"/>
        <v>1</v>
      </c>
      <c r="K68" s="51" t="s">
        <v>120</v>
      </c>
    </row>
    <row r="69" spans="1:11" ht="48.75" thickBot="1" x14ac:dyDescent="0.3">
      <c r="A69" s="9" t="s">
        <v>51</v>
      </c>
      <c r="B69" s="42">
        <v>2</v>
      </c>
      <c r="C69" s="14">
        <v>2</v>
      </c>
      <c r="D69" s="36">
        <v>2</v>
      </c>
      <c r="E69" s="44">
        <f t="shared" si="15"/>
        <v>1</v>
      </c>
      <c r="F69" s="51" t="s">
        <v>108</v>
      </c>
      <c r="G69" s="58">
        <v>2</v>
      </c>
      <c r="H69" s="63">
        <f t="shared" si="1"/>
        <v>1</v>
      </c>
      <c r="I69" s="15">
        <v>2</v>
      </c>
      <c r="J69" s="16">
        <f t="shared" si="10"/>
        <v>1</v>
      </c>
      <c r="K69" s="51" t="s">
        <v>108</v>
      </c>
    </row>
    <row r="70" spans="1:11" ht="72.75" thickBot="1" x14ac:dyDescent="0.3">
      <c r="A70" s="9" t="s">
        <v>52</v>
      </c>
      <c r="B70" s="42">
        <v>2</v>
      </c>
      <c r="C70" s="14">
        <v>2</v>
      </c>
      <c r="D70" s="36">
        <v>2</v>
      </c>
      <c r="E70" s="44">
        <f t="shared" si="15"/>
        <v>1</v>
      </c>
      <c r="F70" s="51"/>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109</v>
      </c>
      <c r="G72" s="58">
        <v>2</v>
      </c>
      <c r="H72" s="63">
        <f t="shared" si="1"/>
        <v>1</v>
      </c>
      <c r="I72" s="15">
        <v>2</v>
      </c>
      <c r="J72" s="16">
        <f t="shared" si="10"/>
        <v>1</v>
      </c>
      <c r="K72" s="51" t="s">
        <v>109</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3">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101</v>
      </c>
      <c r="G75" s="58">
        <v>2</v>
      </c>
      <c r="H75" s="63">
        <f t="shared" si="1"/>
        <v>1</v>
      </c>
      <c r="I75" s="15">
        <v>2</v>
      </c>
      <c r="J75" s="16">
        <f t="shared" si="10"/>
        <v>1</v>
      </c>
      <c r="K75" s="51" t="s">
        <v>101</v>
      </c>
    </row>
    <row r="76" spans="1:11" ht="36.75" thickBot="1" x14ac:dyDescent="0.3">
      <c r="A76" s="9" t="s">
        <v>56</v>
      </c>
      <c r="B76" s="42">
        <v>2</v>
      </c>
      <c r="C76" s="14">
        <v>2</v>
      </c>
      <c r="D76" s="36">
        <v>2</v>
      </c>
      <c r="E76" s="44">
        <f t="shared" si="17"/>
        <v>1</v>
      </c>
      <c r="F76" s="51" t="s">
        <v>121</v>
      </c>
      <c r="G76" s="58">
        <v>2</v>
      </c>
      <c r="H76" s="63">
        <f t="shared" si="1"/>
        <v>1</v>
      </c>
      <c r="I76" s="15">
        <v>2</v>
      </c>
      <c r="J76" s="16">
        <f t="shared" si="10"/>
        <v>1</v>
      </c>
      <c r="K76" s="51" t="s">
        <v>121</v>
      </c>
    </row>
    <row r="77" spans="1:11" ht="16.5" thickBot="1" x14ac:dyDescent="0.3">
      <c r="A77" s="10" t="s">
        <v>57</v>
      </c>
      <c r="B77" s="41">
        <f>SUM(B15,B29,B65)</f>
        <v>88</v>
      </c>
      <c r="C77" s="5">
        <f>SUM(C15,C29,C65)</f>
        <v>88</v>
      </c>
      <c r="D77" s="12">
        <f>SUM(D15,D29,D65)</f>
        <v>83</v>
      </c>
      <c r="E77" s="55">
        <f>(D77/B77)</f>
        <v>0.94318181818181823</v>
      </c>
      <c r="F77" s="3"/>
      <c r="G77" s="57">
        <f>SUM(G15,G29,G65)</f>
        <v>83</v>
      </c>
      <c r="H77" s="63">
        <f t="shared" si="1"/>
        <v>0.94318181818181823</v>
      </c>
      <c r="I77" s="12">
        <f>SUM(I15,I29,I65)</f>
        <v>80</v>
      </c>
      <c r="J77" s="55">
        <f t="shared" si="10"/>
        <v>0.90909090909090906</v>
      </c>
      <c r="K77" s="3"/>
    </row>
    <row r="78" spans="1:11" ht="16.5" thickBot="1" x14ac:dyDescent="0.3">
      <c r="A78" s="10" t="s">
        <v>58</v>
      </c>
      <c r="B78" s="41">
        <v>100</v>
      </c>
      <c r="C78" s="5">
        <f>(C77*B78)/B77</f>
        <v>100</v>
      </c>
      <c r="D78" s="13">
        <f>(D77*B78)/B77</f>
        <v>94.318181818181813</v>
      </c>
      <c r="E78" s="55">
        <f>(D78/B78)</f>
        <v>0.94318181818181812</v>
      </c>
      <c r="F78" s="3"/>
      <c r="G78" s="59">
        <f>(G77/B77)*100</f>
        <v>94.318181818181827</v>
      </c>
      <c r="H78" s="63">
        <f t="shared" si="1"/>
        <v>0.94318181818181823</v>
      </c>
      <c r="I78" s="13">
        <f>(I77*B78)/B77</f>
        <v>90.909090909090907</v>
      </c>
      <c r="J78" s="55">
        <f t="shared" si="10"/>
        <v>0.90909090909090906</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75</v>
      </c>
      <c r="J81" s="81"/>
      <c r="K81" s="81"/>
    </row>
    <row r="85" spans="1:11" ht="15.6" customHeight="1" x14ac:dyDescent="0.25">
      <c r="A85" s="69" t="s">
        <v>122</v>
      </c>
      <c r="B85" s="69"/>
      <c r="C85" s="69"/>
      <c r="D85" s="69"/>
      <c r="E85" s="69"/>
      <c r="I85" s="70" t="s">
        <v>100</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2018-05-13T12:44:18Z</dcterms:modified>
</cp:coreProperties>
</file>